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ov\Desktop\Proc 4\"/>
    </mc:Choice>
  </mc:AlternateContent>
  <xr:revisionPtr revIDLastSave="0" documentId="8_{17750856-CB49-4874-8A2D-94C528C99FFC}" xr6:coauthVersionLast="47" xr6:coauthVersionMax="47" xr10:uidLastSave="{00000000-0000-0000-0000-000000000000}"/>
  <bookViews>
    <workbookView xWindow="28680" yWindow="-105" windowWidth="29040" windowHeight="17640" activeTab="3"/>
  </bookViews>
  <sheets>
    <sheet name="Ark1" sheetId="1" r:id="rId1"/>
    <sheet name="Ark2" sheetId="6" r:id="rId2"/>
    <sheet name="Ark3" sheetId="7" r:id="rId3"/>
    <sheet name="Ark4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C6" i="1"/>
  <c r="D6" i="1"/>
  <c r="C8" i="1"/>
  <c r="D8" i="1" s="1"/>
  <c r="C10" i="1"/>
  <c r="D10" i="1"/>
  <c r="C12" i="1"/>
  <c r="D12" i="1" s="1"/>
  <c r="C14" i="1"/>
  <c r="D14" i="1"/>
  <c r="D25" i="6"/>
  <c r="D26" i="6"/>
  <c r="D37" i="6" s="1"/>
  <c r="D38" i="6" s="1"/>
  <c r="D27" i="6"/>
  <c r="D28" i="6"/>
  <c r="D29" i="6"/>
  <c r="D30" i="6"/>
  <c r="D31" i="6"/>
  <c r="D32" i="6"/>
  <c r="D33" i="6"/>
  <c r="D34" i="6"/>
  <c r="D35" i="6"/>
  <c r="D36" i="6"/>
  <c r="D16" i="1" l="1"/>
  <c r="D17" i="1" s="1"/>
</calcChain>
</file>

<file path=xl/sharedStrings.xml><?xml version="1.0" encoding="utf-8"?>
<sst xmlns="http://schemas.openxmlformats.org/spreadsheetml/2006/main" count="40" uniqueCount="37">
  <si>
    <t>μg/ml</t>
  </si>
  <si>
    <t>Areal</t>
  </si>
  <si>
    <t>RESUMEOUTPUT</t>
  </si>
  <si>
    <t>Regressionsstatistik</t>
  </si>
  <si>
    <t>Multipel R</t>
  </si>
  <si>
    <t>R-kvadreret</t>
  </si>
  <si>
    <t>Justeret R-kvadreret</t>
  </si>
  <si>
    <t>Standardfejl</t>
  </si>
  <si>
    <t>Observationer</t>
  </si>
  <si>
    <t>ANAVA</t>
  </si>
  <si>
    <t>Regression</t>
  </si>
  <si>
    <t>Residual</t>
  </si>
  <si>
    <t>I alt</t>
  </si>
  <si>
    <t>Skæring</t>
  </si>
  <si>
    <t>fg</t>
  </si>
  <si>
    <t>SK</t>
  </si>
  <si>
    <t>MK</t>
  </si>
  <si>
    <t>F</t>
  </si>
  <si>
    <t>Signifikans F</t>
  </si>
  <si>
    <t>Koefficienter</t>
  </si>
  <si>
    <t>t-stat</t>
  </si>
  <si>
    <t>P-værdi</t>
  </si>
  <si>
    <t>Nedre 95%</t>
  </si>
  <si>
    <t>Øvre 95%</t>
  </si>
  <si>
    <t>RESIDUALOUTPUT</t>
  </si>
  <si>
    <t>Observation</t>
  </si>
  <si>
    <t>Forudsagt Areal</t>
  </si>
  <si>
    <t>Residualer</t>
  </si>
  <si>
    <t>Regressionsanalyse med Excel, Funktioner, dataanalyse, regression.</t>
  </si>
  <si>
    <t>Der sættes kryds ved Etiketter, Konfidensinterval, Residualer, Residualplot og Linjetilpasningsplot.</t>
  </si>
  <si>
    <t>Res-kvad</t>
  </si>
  <si>
    <t>Sum</t>
  </si>
  <si>
    <r>
      <t>s</t>
    </r>
    <r>
      <rPr>
        <vertAlign val="sub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>=</t>
    </r>
  </si>
  <si>
    <t>a-b</t>
  </si>
  <si>
    <t>a-b-kvad</t>
  </si>
  <si>
    <r>
      <t>s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>=</t>
    </r>
  </si>
  <si>
    <t>Bilag 2. C-vitamin standardkurve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</si>
</sst>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2"/>
      <name val="Times New Roman"/>
      <family val="1"/>
    </font>
    <font>
      <i/>
      <sz val="10"/>
      <name val="Arial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2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/>
              <a:t>μ</a:t>
            </a:r>
            <a:r>
              <a:rPr lang="en-US"/>
              <a:t>g/ml Linjetilpasningsplot</a:t>
            </a:r>
          </a:p>
        </c:rich>
      </c:tx>
      <c:layout>
        <c:manualLayout>
          <c:xMode val="edge"/>
          <c:yMode val="edge"/>
          <c:x val="0.23519497408221976"/>
          <c:y val="2.9350164910420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6518772007806"/>
          <c:y val="0.20125827367145258"/>
          <c:w val="0.34517823534368941"/>
          <c:h val="0.58281041750691476"/>
        </c:manualLayout>
      </c:layout>
      <c:scatterChart>
        <c:scatterStyle val="lineMarker"/>
        <c:varyColors val="0"/>
        <c:ser>
          <c:idx val="0"/>
          <c:order val="0"/>
          <c:tx>
            <c:v>Areal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'Ark1'!$A$4:$A$15</c:f>
              <c:numCache>
                <c:formatCode>General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25</c:v>
                </c:pt>
                <c:pt idx="7">
                  <c:v>25</c:v>
                </c:pt>
                <c:pt idx="8">
                  <c:v>50</c:v>
                </c:pt>
                <c:pt idx="9">
                  <c:v>50</c:v>
                </c:pt>
                <c:pt idx="10">
                  <c:v>100</c:v>
                </c:pt>
                <c:pt idx="11">
                  <c:v>100</c:v>
                </c:pt>
              </c:numCache>
            </c:numRef>
          </c:xVal>
          <c:yVal>
            <c:numRef>
              <c:f>'Ark1'!$B$4:$B$15</c:f>
              <c:numCache>
                <c:formatCode>General</c:formatCode>
                <c:ptCount val="12"/>
                <c:pt idx="0">
                  <c:v>92023</c:v>
                </c:pt>
                <c:pt idx="1">
                  <c:v>91892</c:v>
                </c:pt>
                <c:pt idx="2">
                  <c:v>187248</c:v>
                </c:pt>
                <c:pt idx="3">
                  <c:v>186126</c:v>
                </c:pt>
                <c:pt idx="4">
                  <c:v>357074</c:v>
                </c:pt>
                <c:pt idx="5">
                  <c:v>355749</c:v>
                </c:pt>
                <c:pt idx="6">
                  <c:v>915327</c:v>
                </c:pt>
                <c:pt idx="7">
                  <c:v>917891</c:v>
                </c:pt>
                <c:pt idx="8">
                  <c:v>1807727</c:v>
                </c:pt>
                <c:pt idx="9">
                  <c:v>1853189</c:v>
                </c:pt>
                <c:pt idx="10">
                  <c:v>3604581</c:v>
                </c:pt>
                <c:pt idx="11">
                  <c:v>3637516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74-462C-BDE5-7AA5055C47AE}"/>
            </c:ext>
          </c:extLst>
        </c:ser>
        <c:ser>
          <c:idx val="1"/>
          <c:order val="1"/>
          <c:tx>
            <c:v>Forudsagt Areal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'Ark1'!$A$4:$A$15</c:f>
              <c:numCache>
                <c:formatCode>General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25</c:v>
                </c:pt>
                <c:pt idx="7">
                  <c:v>25</c:v>
                </c:pt>
                <c:pt idx="8">
                  <c:v>50</c:v>
                </c:pt>
                <c:pt idx="9">
                  <c:v>50</c:v>
                </c:pt>
                <c:pt idx="10">
                  <c:v>100</c:v>
                </c:pt>
                <c:pt idx="11">
                  <c:v>100</c:v>
                </c:pt>
              </c:numCache>
            </c:numRef>
          </c:xVal>
          <c:yVal>
            <c:numRef>
              <c:f>'Ark2'!$B$25:$B$36</c:f>
              <c:numCache>
                <c:formatCode>General</c:formatCode>
                <c:ptCount val="12"/>
                <c:pt idx="0">
                  <c:v>95101.170148594741</c:v>
                </c:pt>
                <c:pt idx="1">
                  <c:v>95101.170148594741</c:v>
                </c:pt>
                <c:pt idx="2">
                  <c:v>185700.6698543473</c:v>
                </c:pt>
                <c:pt idx="3">
                  <c:v>185700.6698543473</c:v>
                </c:pt>
                <c:pt idx="4">
                  <c:v>366899.66926585237</c:v>
                </c:pt>
                <c:pt idx="5">
                  <c:v>366899.66926585237</c:v>
                </c:pt>
                <c:pt idx="6">
                  <c:v>910496.66750036774</c:v>
                </c:pt>
                <c:pt idx="7">
                  <c:v>910496.66750036774</c:v>
                </c:pt>
                <c:pt idx="8">
                  <c:v>1816491.6645578933</c:v>
                </c:pt>
                <c:pt idx="9">
                  <c:v>1816491.6645578933</c:v>
                </c:pt>
                <c:pt idx="10">
                  <c:v>3628481.6586729446</c:v>
                </c:pt>
                <c:pt idx="11">
                  <c:v>3628481.6586729446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74-462C-BDE5-7AA5055C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548392"/>
        <c:axId val="1"/>
      </c:scatterChart>
      <c:valAx>
        <c:axId val="391548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l-GR"/>
                  <a:t>μ</a:t>
                </a:r>
                <a:r>
                  <a:rPr lang="en-US"/>
                  <a:t>g/ml</a:t>
                </a:r>
              </a:p>
            </c:rich>
          </c:tx>
          <c:layout>
            <c:manualLayout>
              <c:xMode val="edge"/>
              <c:yMode val="edge"/>
              <c:x val="0.38578743950177052"/>
              <c:y val="0.890987149066326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Areal</a:t>
                </a:r>
              </a:p>
            </c:rich>
          </c:tx>
          <c:layout>
            <c:manualLayout>
              <c:xMode val="edge"/>
              <c:yMode val="edge"/>
              <c:x val="2.7072802772054073E-2"/>
              <c:y val="0.43186671225332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48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497571808857814"/>
          <c:y val="0.39832366664141655"/>
          <c:w val="0.32148953291814214"/>
          <c:h val="0.19077607191773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/>
              <a:t>μ</a:t>
            </a:r>
            <a:r>
              <a:rPr lang="en-US"/>
              <a:t>g/ml  Residualplot</a:t>
            </a:r>
          </a:p>
        </c:rich>
      </c:tx>
      <c:layout>
        <c:manualLayout>
          <c:xMode val="edge"/>
          <c:yMode val="edge"/>
          <c:x val="0.31332082551594748"/>
          <c:y val="3.0878895671225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39774859287055"/>
          <c:y val="0.20190047169647196"/>
          <c:w val="0.72045028142589118"/>
          <c:h val="0.65083210876274489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'Ark1'!$A$4:$A$15</c:f>
              <c:numCache>
                <c:formatCode>General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25</c:v>
                </c:pt>
                <c:pt idx="7">
                  <c:v>25</c:v>
                </c:pt>
                <c:pt idx="8">
                  <c:v>50</c:v>
                </c:pt>
                <c:pt idx="9">
                  <c:v>50</c:v>
                </c:pt>
                <c:pt idx="10">
                  <c:v>100</c:v>
                </c:pt>
                <c:pt idx="11">
                  <c:v>100</c:v>
                </c:pt>
              </c:numCache>
            </c:numRef>
          </c:xVal>
          <c:yVal>
            <c:numRef>
              <c:f>'Ark2'!$C$25:$C$36</c:f>
              <c:numCache>
                <c:formatCode>General</c:formatCode>
                <c:ptCount val="12"/>
                <c:pt idx="0">
                  <c:v>-3078.1701485947415</c:v>
                </c:pt>
                <c:pt idx="1">
                  <c:v>-3209.1701485947415</c:v>
                </c:pt>
                <c:pt idx="2">
                  <c:v>1547.330145652697</c:v>
                </c:pt>
                <c:pt idx="3">
                  <c:v>425.33014565269696</c:v>
                </c:pt>
                <c:pt idx="4">
                  <c:v>-9825.669265852368</c:v>
                </c:pt>
                <c:pt idx="5">
                  <c:v>-11150.669265852368</c:v>
                </c:pt>
                <c:pt idx="6">
                  <c:v>4830.3324996322626</c:v>
                </c:pt>
                <c:pt idx="7">
                  <c:v>7394.3324996322626</c:v>
                </c:pt>
                <c:pt idx="8">
                  <c:v>-8764.6645578932948</c:v>
                </c:pt>
                <c:pt idx="9">
                  <c:v>36697.335442106705</c:v>
                </c:pt>
                <c:pt idx="10">
                  <c:v>-23900.658672944643</c:v>
                </c:pt>
                <c:pt idx="11">
                  <c:v>9034.3413270553574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FA-46BD-BB32-6412DCC20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550360"/>
        <c:axId val="1"/>
      </c:scatterChart>
      <c:valAx>
        <c:axId val="391550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l-GR"/>
                  <a:t>μ</a:t>
                </a:r>
                <a:r>
                  <a:rPr lang="en-US"/>
                  <a:t>g/ml</a:t>
                </a:r>
              </a:p>
            </c:rich>
          </c:tx>
          <c:layout>
            <c:manualLayout>
              <c:xMode val="edge"/>
              <c:yMode val="edge"/>
              <c:x val="0.54409005628517826"/>
              <c:y val="0.89073737513149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Residualer</a:t>
                </a:r>
              </a:p>
            </c:rich>
          </c:tx>
          <c:layout>
            <c:manualLayout>
              <c:xMode val="edge"/>
              <c:yMode val="edge"/>
              <c:x val="2.8142589118198873E-2"/>
              <c:y val="0.403800943392943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03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114300</xdr:rowOff>
    </xdr:from>
    <xdr:to>
      <xdr:col>10</xdr:col>
      <xdr:colOff>9525</xdr:colOff>
      <xdr:row>28</xdr:row>
      <xdr:rowOff>123825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AB4B3467-48B9-4973-88FB-D558B3B8B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200025</xdr:colOff>
      <xdr:row>24</xdr:row>
      <xdr:rowOff>123825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F19E05AC-1561-428A-95FE-640091D0C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I9" sqref="I9"/>
    </sheetView>
  </sheetViews>
  <sheetFormatPr defaultRowHeight="12.75" x14ac:dyDescent="0.2"/>
  <cols>
    <col min="4" max="4" width="13.42578125" customWidth="1"/>
  </cols>
  <sheetData>
    <row r="1" spans="1:4" ht="15.75" x14ac:dyDescent="0.25">
      <c r="A1" s="6" t="s">
        <v>36</v>
      </c>
    </row>
    <row r="2" spans="1:4" ht="15.75" x14ac:dyDescent="0.25">
      <c r="A2" s="6"/>
    </row>
    <row r="3" spans="1:4" ht="15.75" x14ac:dyDescent="0.25">
      <c r="A3" s="16" t="s">
        <v>0</v>
      </c>
      <c r="B3" s="15" t="s">
        <v>1</v>
      </c>
      <c r="C3" s="15" t="s">
        <v>33</v>
      </c>
      <c r="D3" s="7" t="s">
        <v>34</v>
      </c>
    </row>
    <row r="4" spans="1:4" x14ac:dyDescent="0.2">
      <c r="A4" s="12">
        <v>2.5</v>
      </c>
      <c r="B4" s="7">
        <v>92023</v>
      </c>
      <c r="C4" s="12">
        <f>+B4-B5</f>
        <v>131</v>
      </c>
      <c r="D4" s="7">
        <f>+C4*C4</f>
        <v>17161</v>
      </c>
    </row>
    <row r="5" spans="1:4" x14ac:dyDescent="0.2">
      <c r="A5" s="13">
        <v>2.5</v>
      </c>
      <c r="B5" s="8">
        <v>91892</v>
      </c>
      <c r="C5" s="13"/>
      <c r="D5" s="8"/>
    </row>
    <row r="6" spans="1:4" x14ac:dyDescent="0.2">
      <c r="A6" s="13">
        <v>5</v>
      </c>
      <c r="B6" s="8">
        <v>187248</v>
      </c>
      <c r="C6" s="13">
        <f>+B6-B7</f>
        <v>1122</v>
      </c>
      <c r="D6" s="8">
        <f>+C6*C6</f>
        <v>1258884</v>
      </c>
    </row>
    <row r="7" spans="1:4" x14ac:dyDescent="0.2">
      <c r="A7" s="13">
        <v>5</v>
      </c>
      <c r="B7" s="8">
        <v>186126</v>
      </c>
      <c r="C7" s="13"/>
      <c r="D7" s="8"/>
    </row>
    <row r="8" spans="1:4" x14ac:dyDescent="0.2">
      <c r="A8" s="13">
        <v>10</v>
      </c>
      <c r="B8" s="8">
        <v>357074</v>
      </c>
      <c r="C8" s="13">
        <f>+B8-B9</f>
        <v>1325</v>
      </c>
      <c r="D8" s="8">
        <f>+C8*C8</f>
        <v>1755625</v>
      </c>
    </row>
    <row r="9" spans="1:4" x14ac:dyDescent="0.2">
      <c r="A9" s="13">
        <v>10</v>
      </c>
      <c r="B9" s="8">
        <v>355749</v>
      </c>
      <c r="C9" s="13"/>
      <c r="D9" s="8"/>
    </row>
    <row r="10" spans="1:4" x14ac:dyDescent="0.2">
      <c r="A10" s="13">
        <v>25</v>
      </c>
      <c r="B10" s="8">
        <v>915327</v>
      </c>
      <c r="C10" s="13">
        <f>+B10-B11</f>
        <v>-2564</v>
      </c>
      <c r="D10" s="8">
        <f>+C10*C10</f>
        <v>6574096</v>
      </c>
    </row>
    <row r="11" spans="1:4" x14ac:dyDescent="0.2">
      <c r="A11" s="13">
        <v>25</v>
      </c>
      <c r="B11" s="8">
        <v>917891</v>
      </c>
      <c r="C11" s="13"/>
      <c r="D11" s="8"/>
    </row>
    <row r="12" spans="1:4" x14ac:dyDescent="0.2">
      <c r="A12" s="13">
        <v>50</v>
      </c>
      <c r="B12" s="8">
        <v>1807727</v>
      </c>
      <c r="C12" s="13">
        <f>+B12-B13</f>
        <v>-45462</v>
      </c>
      <c r="D12" s="8">
        <f>+C12*C12</f>
        <v>2066793444</v>
      </c>
    </row>
    <row r="13" spans="1:4" x14ac:dyDescent="0.2">
      <c r="A13" s="13">
        <v>50</v>
      </c>
      <c r="B13" s="8">
        <v>1853189</v>
      </c>
      <c r="C13" s="13"/>
      <c r="D13" s="8"/>
    </row>
    <row r="14" spans="1:4" x14ac:dyDescent="0.2">
      <c r="A14" s="13">
        <v>100</v>
      </c>
      <c r="B14" s="8">
        <v>3604581</v>
      </c>
      <c r="C14" s="13">
        <f>+B14-B15</f>
        <v>-32935</v>
      </c>
      <c r="D14" s="8">
        <f>+C14*C14</f>
        <v>1084714225</v>
      </c>
    </row>
    <row r="15" spans="1:4" x14ac:dyDescent="0.2">
      <c r="A15" s="14">
        <v>100</v>
      </c>
      <c r="B15" s="11">
        <v>3637516</v>
      </c>
      <c r="C15" s="14"/>
      <c r="D15" s="11"/>
    </row>
    <row r="16" spans="1:4" x14ac:dyDescent="0.2">
      <c r="A16" s="9" t="s">
        <v>31</v>
      </c>
      <c r="B16" s="10"/>
      <c r="C16" s="10"/>
      <c r="D16" s="11">
        <f>SUM(D4:D14)</f>
        <v>3161113435</v>
      </c>
    </row>
    <row r="17" spans="1:4" ht="20.25" x14ac:dyDescent="0.35">
      <c r="A17" s="1" t="s">
        <v>35</v>
      </c>
      <c r="D17">
        <f>+D16/12</f>
        <v>263426119.58333334</v>
      </c>
    </row>
    <row r="18" spans="1:4" x14ac:dyDescent="0.2">
      <c r="A18" t="s">
        <v>28</v>
      </c>
    </row>
    <row r="19" spans="1:4" x14ac:dyDescent="0.2">
      <c r="A19" t="s">
        <v>29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I24" sqref="I24"/>
    </sheetView>
  </sheetViews>
  <sheetFormatPr defaultRowHeight="12.75" x14ac:dyDescent="0.2"/>
  <cols>
    <col min="1" max="1" width="17.140625" customWidth="1"/>
    <col min="2" max="2" width="14.28515625" customWidth="1"/>
    <col min="3" max="3" width="10.140625" customWidth="1"/>
    <col min="4" max="4" width="11" bestFit="1" customWidth="1"/>
    <col min="6" max="6" width="12.140625" customWidth="1"/>
  </cols>
  <sheetData>
    <row r="1" spans="1:9" x14ac:dyDescent="0.2">
      <c r="A1" t="s">
        <v>2</v>
      </c>
    </row>
    <row r="2" spans="1:9" ht="13.5" thickBot="1" x14ac:dyDescent="0.25"/>
    <row r="3" spans="1:9" x14ac:dyDescent="0.2">
      <c r="A3" s="5" t="s">
        <v>3</v>
      </c>
      <c r="B3" s="5"/>
    </row>
    <row r="4" spans="1:9" x14ac:dyDescent="0.2">
      <c r="A4" s="2" t="s">
        <v>4</v>
      </c>
      <c r="B4" s="2">
        <v>0.99993554457141953</v>
      </c>
    </row>
    <row r="5" spans="1:9" x14ac:dyDescent="0.2">
      <c r="A5" s="2" t="s">
        <v>5</v>
      </c>
      <c r="B5" s="2">
        <v>0.99987109329734136</v>
      </c>
    </row>
    <row r="6" spans="1:9" x14ac:dyDescent="0.2">
      <c r="A6" s="2" t="s">
        <v>6</v>
      </c>
      <c r="B6" s="2">
        <v>0.99985820262707548</v>
      </c>
    </row>
    <row r="7" spans="1:9" x14ac:dyDescent="0.2">
      <c r="A7" s="2" t="s">
        <v>7</v>
      </c>
      <c r="B7" s="2">
        <v>15484.227746860599</v>
      </c>
    </row>
    <row r="8" spans="1:9" ht="13.5" thickBot="1" x14ac:dyDescent="0.25">
      <c r="A8" s="3" t="s">
        <v>8</v>
      </c>
      <c r="B8" s="3">
        <v>12</v>
      </c>
    </row>
    <row r="10" spans="1:9" ht="13.5" thickBot="1" x14ac:dyDescent="0.25">
      <c r="A10" t="s">
        <v>9</v>
      </c>
    </row>
    <row r="11" spans="1:9" x14ac:dyDescent="0.2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 x14ac:dyDescent="0.2">
      <c r="A12" s="2" t="s">
        <v>10</v>
      </c>
      <c r="B12" s="2">
        <v>1</v>
      </c>
      <c r="C12" s="2">
        <v>18597202250367.082</v>
      </c>
      <c r="D12" s="2">
        <v>18597202250367.082</v>
      </c>
      <c r="E12" s="2">
        <v>77565.485166884653</v>
      </c>
      <c r="F12" s="2">
        <v>8.7599456142236529E-21</v>
      </c>
    </row>
    <row r="13" spans="1:9" x14ac:dyDescent="0.2">
      <c r="A13" s="2" t="s">
        <v>11</v>
      </c>
      <c r="B13" s="2">
        <v>10</v>
      </c>
      <c r="C13" s="2">
        <v>2397613089.1664762</v>
      </c>
      <c r="D13" s="2">
        <v>239761308.91664761</v>
      </c>
      <c r="E13" s="2"/>
      <c r="F13" s="2"/>
    </row>
    <row r="14" spans="1:9" ht="13.5" thickBot="1" x14ac:dyDescent="0.25">
      <c r="A14" s="3" t="s">
        <v>12</v>
      </c>
      <c r="B14" s="3">
        <v>11</v>
      </c>
      <c r="C14" s="3">
        <v>18599599863456.25</v>
      </c>
      <c r="D14" s="3"/>
      <c r="E14" s="3"/>
      <c r="F14" s="3"/>
    </row>
    <row r="15" spans="1:9" ht="13.5" thickBot="1" x14ac:dyDescent="0.25"/>
    <row r="16" spans="1:9" x14ac:dyDescent="0.2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/>
      <c r="I16" s="4"/>
    </row>
    <row r="17" spans="1:9" x14ac:dyDescent="0.2">
      <c r="A17" s="2" t="s">
        <v>13</v>
      </c>
      <c r="B17" s="2">
        <v>4501.670442842199</v>
      </c>
      <c r="C17" s="2">
        <v>6116.2644089473979</v>
      </c>
      <c r="D17" s="2">
        <v>0.73601632333892697</v>
      </c>
      <c r="E17" s="2">
        <v>0.47862976912852095</v>
      </c>
      <c r="F17" s="2">
        <v>-9126.2182740187054</v>
      </c>
      <c r="G17" s="2">
        <v>18129.559159703102</v>
      </c>
      <c r="H17" s="2"/>
      <c r="I17" s="2"/>
    </row>
    <row r="18" spans="1:9" ht="13.5" thickBot="1" x14ac:dyDescent="0.25">
      <c r="A18" s="3" t="s">
        <v>0</v>
      </c>
      <c r="B18" s="3">
        <v>36239.79988230102</v>
      </c>
      <c r="C18" s="3">
        <v>130.1222409849268</v>
      </c>
      <c r="D18" s="3">
        <v>278.50580813851025</v>
      </c>
      <c r="E18" s="3">
        <v>8.7599456142236243E-21</v>
      </c>
      <c r="F18" s="3">
        <v>35949.869411483407</v>
      </c>
      <c r="G18" s="3">
        <v>36529.730353118634</v>
      </c>
      <c r="H18" s="3"/>
      <c r="I18" s="3"/>
    </row>
    <row r="22" spans="1:9" x14ac:dyDescent="0.2">
      <c r="A22" t="s">
        <v>24</v>
      </c>
    </row>
    <row r="23" spans="1:9" ht="13.5" thickBot="1" x14ac:dyDescent="0.25"/>
    <row r="24" spans="1:9" x14ac:dyDescent="0.2">
      <c r="A24" s="4" t="s">
        <v>25</v>
      </c>
      <c r="B24" s="4" t="s">
        <v>26</v>
      </c>
      <c r="C24" s="4" t="s">
        <v>27</v>
      </c>
      <c r="D24" s="17" t="s">
        <v>30</v>
      </c>
    </row>
    <row r="25" spans="1:9" x14ac:dyDescent="0.2">
      <c r="A25" s="2">
        <v>1</v>
      </c>
      <c r="B25" s="2">
        <v>95101.170148594741</v>
      </c>
      <c r="C25" s="2">
        <v>-3078.1701485947415</v>
      </c>
      <c r="D25">
        <f>+C25*C25</f>
        <v>9475131.463699773</v>
      </c>
    </row>
    <row r="26" spans="1:9" x14ac:dyDescent="0.2">
      <c r="A26" s="2">
        <v>2</v>
      </c>
      <c r="B26" s="2">
        <v>95101.170148594741</v>
      </c>
      <c r="C26" s="2">
        <v>-3209.1701485947415</v>
      </c>
      <c r="D26">
        <f t="shared" ref="D26:D36" si="0">+C26*C26</f>
        <v>10298773.042631594</v>
      </c>
    </row>
    <row r="27" spans="1:9" x14ac:dyDescent="0.2">
      <c r="A27" s="2">
        <v>3</v>
      </c>
      <c r="B27" s="2">
        <v>185700.6698543473</v>
      </c>
      <c r="C27" s="2">
        <v>1547.330145652697</v>
      </c>
      <c r="D27">
        <f t="shared" si="0"/>
        <v>2394230.5796455964</v>
      </c>
    </row>
    <row r="28" spans="1:9" x14ac:dyDescent="0.2">
      <c r="A28" s="2">
        <v>4</v>
      </c>
      <c r="B28" s="2">
        <v>185700.6698543473</v>
      </c>
      <c r="C28" s="2">
        <v>425.33014565269696</v>
      </c>
      <c r="D28">
        <f t="shared" si="0"/>
        <v>180905.73280094442</v>
      </c>
    </row>
    <row r="29" spans="1:9" x14ac:dyDescent="0.2">
      <c r="A29" s="2">
        <v>5</v>
      </c>
      <c r="B29" s="2">
        <v>366899.66926585237</v>
      </c>
      <c r="C29" s="2">
        <v>-9825.669265852368</v>
      </c>
      <c r="D29">
        <f t="shared" si="0"/>
        <v>96543776.521915808</v>
      </c>
    </row>
    <row r="30" spans="1:9" x14ac:dyDescent="0.2">
      <c r="A30" s="2">
        <v>6</v>
      </c>
      <c r="B30" s="2">
        <v>366899.66926585237</v>
      </c>
      <c r="C30" s="2">
        <v>-11150.669265852368</v>
      </c>
      <c r="D30">
        <f t="shared" si="0"/>
        <v>124337425.07642458</v>
      </c>
    </row>
    <row r="31" spans="1:9" x14ac:dyDescent="0.2">
      <c r="A31" s="2">
        <v>7</v>
      </c>
      <c r="B31" s="2">
        <v>910496.66750036774</v>
      </c>
      <c r="C31" s="2">
        <v>4830.3324996322626</v>
      </c>
      <c r="D31">
        <f t="shared" si="0"/>
        <v>23332112.057003662</v>
      </c>
    </row>
    <row r="32" spans="1:9" x14ac:dyDescent="0.2">
      <c r="A32" s="2">
        <v>8</v>
      </c>
      <c r="B32" s="2">
        <v>910496.66750036774</v>
      </c>
      <c r="C32" s="2">
        <v>7394.3324996322626</v>
      </c>
      <c r="D32">
        <f t="shared" si="0"/>
        <v>54676153.115117908</v>
      </c>
    </row>
    <row r="33" spans="1:4" x14ac:dyDescent="0.2">
      <c r="A33" s="2">
        <v>9</v>
      </c>
      <c r="B33" s="2">
        <v>1816491.6645578933</v>
      </c>
      <c r="C33" s="2">
        <v>-8764.6645578932948</v>
      </c>
      <c r="D33">
        <f t="shared" si="0"/>
        <v>76819344.812390864</v>
      </c>
    </row>
    <row r="34" spans="1:4" x14ac:dyDescent="0.2">
      <c r="A34" s="2">
        <v>10</v>
      </c>
      <c r="B34" s="2">
        <v>1816491.6645578933</v>
      </c>
      <c r="C34" s="2">
        <v>36697.335442106705</v>
      </c>
      <c r="D34">
        <f t="shared" si="0"/>
        <v>1346694428.5505009</v>
      </c>
    </row>
    <row r="35" spans="1:4" x14ac:dyDescent="0.2">
      <c r="A35" s="2">
        <v>11</v>
      </c>
      <c r="B35" s="2">
        <v>3628481.6586729446</v>
      </c>
      <c r="C35" s="2">
        <v>-23900.658672944643</v>
      </c>
      <c r="D35">
        <f t="shared" si="0"/>
        <v>571241485.00060391</v>
      </c>
    </row>
    <row r="36" spans="1:4" ht="13.5" thickBot="1" x14ac:dyDescent="0.25">
      <c r="A36" s="3">
        <v>12</v>
      </c>
      <c r="B36" s="3">
        <v>3628481.6586729446</v>
      </c>
      <c r="C36" s="3">
        <v>9034.3413270553574</v>
      </c>
      <c r="D36" s="10">
        <f t="shared" si="0"/>
        <v>81619323.213740349</v>
      </c>
    </row>
    <row r="37" spans="1:4" x14ac:dyDescent="0.2">
      <c r="A37" t="s">
        <v>31</v>
      </c>
      <c r="D37">
        <f>SUM(D25:D36)</f>
        <v>2397613089.1664762</v>
      </c>
    </row>
    <row r="38" spans="1:4" ht="20.25" x14ac:dyDescent="0.35">
      <c r="A38" s="1" t="s">
        <v>32</v>
      </c>
      <c r="D38">
        <f>+D37/10</f>
        <v>239761308.91664761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2.75" x14ac:dyDescent="0.2"/>
  <sheetData/>
  <phoneticPr fontId="0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32" sqref="E32"/>
    </sheetView>
  </sheetViews>
  <sheetFormatPr defaultRowHeight="12.75" x14ac:dyDescent="0.2"/>
  <sheetData/>
  <phoneticPr fontId="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Company>DVI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Eystein Oveland</cp:lastModifiedBy>
  <cp:lastPrinted>2008-06-30T06:45:40Z</cp:lastPrinted>
  <dcterms:created xsi:type="dcterms:W3CDTF">2008-06-27T12:18:29Z</dcterms:created>
  <dcterms:modified xsi:type="dcterms:W3CDTF">2022-04-26T05:59:35Z</dcterms:modified>
</cp:coreProperties>
</file>