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eov\Desktop\Proc 4\"/>
    </mc:Choice>
  </mc:AlternateContent>
  <xr:revisionPtr revIDLastSave="0" documentId="8_{D39A44DF-217C-4FD7-9808-39DF8EDFDA52}" xr6:coauthVersionLast="47" xr6:coauthVersionMax="47" xr10:uidLastSave="{00000000-0000-0000-0000-000000000000}"/>
  <bookViews>
    <workbookView xWindow="28680" yWindow="-105" windowWidth="29040" windowHeight="17640"/>
  </bookViews>
  <sheets>
    <sheet name="Ark1" sheetId="1" r:id="rId1"/>
    <sheet name="Ark3" sheetId="4" r:id="rId2"/>
    <sheet name="Ark2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2" l="1"/>
  <c r="E4" i="2"/>
  <c r="E10" i="2" s="1"/>
  <c r="E14" i="2" s="1"/>
  <c r="H14" i="2" s="1"/>
  <c r="D5" i="2"/>
  <c r="E5" i="2"/>
  <c r="D6" i="2"/>
  <c r="E6" i="2"/>
  <c r="D7" i="2"/>
  <c r="E7" i="2"/>
  <c r="D8" i="2"/>
  <c r="E8" i="2"/>
  <c r="D9" i="2"/>
  <c r="E9" i="2"/>
  <c r="H9" i="2"/>
  <c r="B28" i="4"/>
  <c r="D11" i="4"/>
  <c r="E28" i="4"/>
  <c r="F21" i="4"/>
  <c r="E24" i="4" s="1"/>
  <c r="B26" i="4" s="1"/>
  <c r="E26" i="4" s="1"/>
</calcChain>
</file>

<file path=xl/sharedStrings.xml><?xml version="1.0" encoding="utf-8"?>
<sst xmlns="http://schemas.openxmlformats.org/spreadsheetml/2006/main" count="50" uniqueCount="40">
  <si>
    <t xml:space="preserve">C-vitamin  </t>
  </si>
  <si>
    <t>Dag 1</t>
  </si>
  <si>
    <t>Dag 2</t>
  </si>
  <si>
    <t>Dag 3</t>
  </si>
  <si>
    <t>Dag 4</t>
  </si>
  <si>
    <t>Dag 5</t>
  </si>
  <si>
    <t>Dag 6</t>
  </si>
  <si>
    <t>Gent. 1</t>
  </si>
  <si>
    <t>Gent 2.</t>
  </si>
  <si>
    <t>Anava: Enkelt faktor</t>
  </si>
  <si>
    <t>RESUME</t>
  </si>
  <si>
    <t>Grupper</t>
  </si>
  <si>
    <t>Antal</t>
  </si>
  <si>
    <t>Sum</t>
  </si>
  <si>
    <t>Gennemsnit</t>
  </si>
  <si>
    <t>Varians</t>
  </si>
  <si>
    <t>ANAVA</t>
  </si>
  <si>
    <t>Variationskilde</t>
  </si>
  <si>
    <t>SK</t>
  </si>
  <si>
    <t>fg</t>
  </si>
  <si>
    <t>MK</t>
  </si>
  <si>
    <t>F</t>
  </si>
  <si>
    <t>P-værdi</t>
  </si>
  <si>
    <t>F krit</t>
  </si>
  <si>
    <t>Mellem grupper</t>
  </si>
  <si>
    <t>Inden for grupper</t>
  </si>
  <si>
    <t>I alt</t>
  </si>
  <si>
    <t>Middel over alle dage</t>
  </si>
  <si>
    <t xml:space="preserve">mg/100 g eller </t>
  </si>
  <si>
    <t>%</t>
  </si>
  <si>
    <t>mg/100 g eller</t>
  </si>
  <si>
    <t>C-vitamin mg/100g. Dobbeltbestemmelser udført forskellige dage</t>
  </si>
  <si>
    <t>Analyse</t>
  </si>
  <si>
    <t>Gentagelser</t>
  </si>
  <si>
    <t>Differens</t>
  </si>
  <si>
    <t>Dif.-kvad.</t>
  </si>
  <si>
    <t>Middel</t>
  </si>
  <si>
    <t>Bilag 3. C-vitamin i en grøntsag mg/100 g</t>
  </si>
  <si>
    <t>Vælg Excel, Funktioner, Dataanalyse, Anava: Enkelt faktor</t>
  </si>
  <si>
    <t>Sæt mærke i etiketter i første række.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</si>
</sst>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i/>
      <sz val="10"/>
      <name val="Arial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2" fontId="0" fillId="0" borderId="0" xfId="0" applyNumberFormat="1"/>
    <xf numFmtId="0" fontId="2" fillId="0" borderId="0" xfId="0" applyFont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9525</xdr:rowOff>
        </xdr:from>
        <xdr:to>
          <xdr:col>4</xdr:col>
          <xdr:colOff>485775</xdr:colOff>
          <xdr:row>21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98999F7-AC44-4D12-B94D-9E34F325A2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133350</xdr:rowOff>
        </xdr:from>
        <xdr:to>
          <xdr:col>3</xdr:col>
          <xdr:colOff>342900</xdr:colOff>
          <xdr:row>24</xdr:row>
          <xdr:rowOff>38100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C7E05CAE-A015-44AC-B0CD-D4FC6CD234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638175</xdr:colOff>
          <xdr:row>24</xdr:row>
          <xdr:rowOff>152400</xdr:rowOff>
        </xdr:from>
        <xdr:to>
          <xdr:col>1</xdr:col>
          <xdr:colOff>0</xdr:colOff>
          <xdr:row>26</xdr:row>
          <xdr:rowOff>47625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35687DA4-E5F3-4C5E-BF70-F6EF1069F1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647700</xdr:colOff>
          <xdr:row>27</xdr:row>
          <xdr:rowOff>0</xdr:rowOff>
        </xdr:from>
        <xdr:to>
          <xdr:col>1</xdr:col>
          <xdr:colOff>0</xdr:colOff>
          <xdr:row>28</xdr:row>
          <xdr:rowOff>57150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93556CBA-0A83-45AD-8CEE-58CA8B15C0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104775</xdr:rowOff>
        </xdr:from>
        <xdr:to>
          <xdr:col>3</xdr:col>
          <xdr:colOff>371475</xdr:colOff>
          <xdr:row>14</xdr:row>
          <xdr:rowOff>133350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DB469B31-057F-43ED-B543-3C4594C78E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5.emf"/><Relationship Id="rId4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A9" sqref="A9"/>
    </sheetView>
  </sheetViews>
  <sheetFormatPr defaultRowHeight="12.75" x14ac:dyDescent="0.2"/>
  <sheetData>
    <row r="1" spans="1:7" ht="15.75" x14ac:dyDescent="0.25">
      <c r="A1" s="5" t="s">
        <v>37</v>
      </c>
    </row>
    <row r="2" spans="1:7" ht="15.75" x14ac:dyDescent="0.25">
      <c r="A2" s="5"/>
    </row>
    <row r="3" spans="1:7" x14ac:dyDescent="0.2">
      <c r="A3" s="9" t="s">
        <v>0</v>
      </c>
      <c r="B3" s="12" t="s">
        <v>1</v>
      </c>
      <c r="C3" s="10" t="s">
        <v>2</v>
      </c>
      <c r="D3" s="12" t="s">
        <v>3</v>
      </c>
      <c r="E3" s="10" t="s">
        <v>4</v>
      </c>
      <c r="F3" s="12" t="s">
        <v>5</v>
      </c>
      <c r="G3" s="11" t="s">
        <v>6</v>
      </c>
    </row>
    <row r="4" spans="1:7" x14ac:dyDescent="0.2">
      <c r="A4" s="6" t="s">
        <v>7</v>
      </c>
      <c r="B4" s="13">
        <v>59</v>
      </c>
      <c r="C4" s="7">
        <v>54.5</v>
      </c>
      <c r="D4" s="13">
        <v>52.12</v>
      </c>
      <c r="E4" s="7">
        <v>53.43</v>
      </c>
      <c r="F4" s="13">
        <v>54.7</v>
      </c>
      <c r="G4" s="8">
        <v>55.42</v>
      </c>
    </row>
    <row r="5" spans="1:7" x14ac:dyDescent="0.2">
      <c r="A5" s="9" t="s">
        <v>8</v>
      </c>
      <c r="B5" s="12">
        <v>58.64</v>
      </c>
      <c r="C5" s="10">
        <v>52</v>
      </c>
      <c r="D5" s="12">
        <v>52.32</v>
      </c>
      <c r="E5" s="10">
        <v>53</v>
      </c>
      <c r="F5" s="12">
        <v>58.46</v>
      </c>
      <c r="G5" s="11">
        <v>57.93</v>
      </c>
    </row>
    <row r="7" spans="1:7" x14ac:dyDescent="0.2">
      <c r="A7" t="s">
        <v>38</v>
      </c>
    </row>
    <row r="8" spans="1:7" x14ac:dyDescent="0.2">
      <c r="A8" t="s">
        <v>39</v>
      </c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8"/>
  <sheetViews>
    <sheetView workbookViewId="0">
      <selection activeCell="H31" sqref="H31"/>
    </sheetView>
  </sheetViews>
  <sheetFormatPr defaultRowHeight="12.75" x14ac:dyDescent="0.2"/>
  <cols>
    <col min="1" max="1" width="14.28515625" customWidth="1"/>
    <col min="4" max="4" width="11.5703125" customWidth="1"/>
  </cols>
  <sheetData>
    <row r="1" spans="1:7" x14ac:dyDescent="0.2">
      <c r="A1" t="s">
        <v>9</v>
      </c>
    </row>
    <row r="3" spans="1:7" ht="13.5" thickBot="1" x14ac:dyDescent="0.25">
      <c r="A3" t="s">
        <v>10</v>
      </c>
    </row>
    <row r="4" spans="1:7" x14ac:dyDescent="0.2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</row>
    <row r="5" spans="1:7" x14ac:dyDescent="0.2">
      <c r="A5" s="1" t="s">
        <v>1</v>
      </c>
      <c r="B5" s="1">
        <v>2</v>
      </c>
      <c r="C5" s="1">
        <v>117.64</v>
      </c>
      <c r="D5" s="1">
        <v>58.82</v>
      </c>
      <c r="E5" s="1">
        <v>6.4800000001014268E-2</v>
      </c>
    </row>
    <row r="6" spans="1:7" x14ac:dyDescent="0.2">
      <c r="A6" s="1" t="s">
        <v>2</v>
      </c>
      <c r="B6" s="1">
        <v>2</v>
      </c>
      <c r="C6" s="1">
        <v>106.5</v>
      </c>
      <c r="D6" s="1">
        <v>53.25</v>
      </c>
      <c r="E6" s="1">
        <v>3.125</v>
      </c>
    </row>
    <row r="7" spans="1:7" x14ac:dyDescent="0.2">
      <c r="A7" s="1" t="s">
        <v>3</v>
      </c>
      <c r="B7" s="1">
        <v>2</v>
      </c>
      <c r="C7" s="1">
        <v>104.44</v>
      </c>
      <c r="D7" s="1">
        <v>52.22</v>
      </c>
      <c r="E7" s="1">
        <v>2.0000000000436557E-2</v>
      </c>
    </row>
    <row r="8" spans="1:7" x14ac:dyDescent="0.2">
      <c r="A8" s="1" t="s">
        <v>4</v>
      </c>
      <c r="B8" s="1">
        <v>2</v>
      </c>
      <c r="C8" s="1">
        <v>106.43</v>
      </c>
      <c r="D8" s="1">
        <v>53.215000000000003</v>
      </c>
      <c r="E8" s="1">
        <v>9.2449999999189458E-2</v>
      </c>
    </row>
    <row r="9" spans="1:7" x14ac:dyDescent="0.2">
      <c r="A9" s="1" t="s">
        <v>5</v>
      </c>
      <c r="B9" s="1">
        <v>2</v>
      </c>
      <c r="C9" s="1">
        <v>113.16</v>
      </c>
      <c r="D9" s="1">
        <v>56.58</v>
      </c>
      <c r="E9" s="1">
        <v>7.0688000000009197</v>
      </c>
    </row>
    <row r="10" spans="1:7" ht="13.5" thickBot="1" x14ac:dyDescent="0.25">
      <c r="A10" s="2" t="s">
        <v>6</v>
      </c>
      <c r="B10" s="2">
        <v>2</v>
      </c>
      <c r="C10" s="2">
        <v>113.35</v>
      </c>
      <c r="D10" s="2">
        <v>56.674999999999997</v>
      </c>
      <c r="E10" s="2">
        <v>3.1500500000011016</v>
      </c>
    </row>
    <row r="11" spans="1:7" x14ac:dyDescent="0.2">
      <c r="A11" s="1" t="s">
        <v>27</v>
      </c>
      <c r="D11">
        <f>AVERAGE(D5:D10)</f>
        <v>55.126666666666665</v>
      </c>
    </row>
    <row r="13" spans="1:7" ht="13.5" thickBot="1" x14ac:dyDescent="0.25">
      <c r="A13" t="s">
        <v>16</v>
      </c>
    </row>
    <row r="14" spans="1:7" x14ac:dyDescent="0.2">
      <c r="A14" s="3" t="s">
        <v>17</v>
      </c>
      <c r="B14" s="3" t="s">
        <v>18</v>
      </c>
      <c r="C14" s="3" t="s">
        <v>19</v>
      </c>
      <c r="D14" s="3" t="s">
        <v>20</v>
      </c>
      <c r="E14" s="3" t="s">
        <v>21</v>
      </c>
      <c r="F14" s="3" t="s">
        <v>22</v>
      </c>
      <c r="G14" s="3" t="s">
        <v>23</v>
      </c>
    </row>
    <row r="15" spans="1:7" x14ac:dyDescent="0.2">
      <c r="A15" s="1" t="s">
        <v>24</v>
      </c>
      <c r="B15" s="1">
        <v>67.550566666664963</v>
      </c>
      <c r="C15" s="1">
        <v>5</v>
      </c>
      <c r="D15" s="1">
        <v>13.510113333332992</v>
      </c>
      <c r="E15" s="1">
        <v>5.9951246570150092</v>
      </c>
      <c r="F15" s="1">
        <v>2.4926875934965832E-2</v>
      </c>
      <c r="G15" s="1">
        <v>4.3873740196431754</v>
      </c>
    </row>
    <row r="16" spans="1:7" x14ac:dyDescent="0.2">
      <c r="A16" s="1" t="s">
        <v>25</v>
      </c>
      <c r="B16" s="1">
        <v>13.52110000000539</v>
      </c>
      <c r="C16" s="1">
        <v>6</v>
      </c>
      <c r="D16" s="1">
        <v>2.253516666667565</v>
      </c>
      <c r="E16" s="1"/>
      <c r="F16" s="1"/>
      <c r="G16" s="1"/>
    </row>
    <row r="17" spans="1:7" x14ac:dyDescent="0.2">
      <c r="A17" s="1"/>
      <c r="B17" s="1"/>
      <c r="C17" s="1"/>
      <c r="D17" s="1"/>
      <c r="E17" s="1"/>
      <c r="F17" s="1"/>
      <c r="G17" s="1"/>
    </row>
    <row r="18" spans="1:7" ht="13.5" thickBot="1" x14ac:dyDescent="0.25">
      <c r="A18" s="2" t="s">
        <v>26</v>
      </c>
      <c r="B18" s="2">
        <v>81.071666666670353</v>
      </c>
      <c r="C18" s="2">
        <v>11</v>
      </c>
      <c r="D18" s="2"/>
      <c r="E18" s="2"/>
      <c r="F18" s="2"/>
      <c r="G18" s="2"/>
    </row>
    <row r="21" spans="1:7" x14ac:dyDescent="0.2">
      <c r="B21">
        <v>13</v>
      </c>
      <c r="F21">
        <f>+(D15-D16)/2</f>
        <v>5.6282983333327135</v>
      </c>
    </row>
    <row r="24" spans="1:7" x14ac:dyDescent="0.2">
      <c r="E24">
        <f>+D16+F21</f>
        <v>7.8818150000002785</v>
      </c>
    </row>
    <row r="26" spans="1:7" x14ac:dyDescent="0.2">
      <c r="B26" s="4">
        <f>+SQRT(E24)</f>
        <v>2.8074570343996856</v>
      </c>
      <c r="C26" t="s">
        <v>28</v>
      </c>
      <c r="E26" s="4">
        <f>+B26*100/D11</f>
        <v>5.0927386039418652</v>
      </c>
      <c r="F26" t="s">
        <v>29</v>
      </c>
    </row>
    <row r="28" spans="1:7" x14ac:dyDescent="0.2">
      <c r="B28" s="4">
        <f>+SQRT(D16)</f>
        <v>1.5011717645451386</v>
      </c>
      <c r="C28" t="s">
        <v>30</v>
      </c>
      <c r="E28" s="4">
        <f>+B28*100/D11</f>
        <v>2.723131753316856</v>
      </c>
      <c r="F28" t="s">
        <v>29</v>
      </c>
    </row>
  </sheetData>
  <phoneticPr fontId="0" type="noConversion"/>
  <pageMargins left="0.75" right="0.75" top="1" bottom="1" header="0" footer="0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>
              <from>
                <xdr:col>0</xdr:col>
                <xdr:colOff>0</xdr:colOff>
                <xdr:row>19</xdr:row>
                <xdr:rowOff>9525</xdr:rowOff>
              </from>
              <to>
                <xdr:col>4</xdr:col>
                <xdr:colOff>485775</xdr:colOff>
                <xdr:row>21</xdr:row>
                <xdr:rowOff>152400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r:id="rId7">
            <anchor moveWithCells="1">
              <from>
                <xdr:col>0</xdr:col>
                <xdr:colOff>0</xdr:colOff>
                <xdr:row>22</xdr:row>
                <xdr:rowOff>133350</xdr:rowOff>
              </from>
              <to>
                <xdr:col>3</xdr:col>
                <xdr:colOff>342900</xdr:colOff>
                <xdr:row>24</xdr:row>
                <xdr:rowOff>38100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r:id="rId9">
            <anchor moveWithCells="1">
              <from>
                <xdr:col>0</xdr:col>
                <xdr:colOff>638175</xdr:colOff>
                <xdr:row>24</xdr:row>
                <xdr:rowOff>152400</xdr:rowOff>
              </from>
              <to>
                <xdr:col>1</xdr:col>
                <xdr:colOff>0</xdr:colOff>
                <xdr:row>26</xdr:row>
                <xdr:rowOff>47625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r:id="rId11">
            <anchor moveWithCells="1">
              <from>
                <xdr:col>0</xdr:col>
                <xdr:colOff>647700</xdr:colOff>
                <xdr:row>27</xdr:row>
                <xdr:rowOff>0</xdr:rowOff>
              </from>
              <to>
                <xdr:col>1</xdr:col>
                <xdr:colOff>0</xdr:colOff>
                <xdr:row>28</xdr:row>
                <xdr:rowOff>57150</xdr:rowOff>
              </to>
            </anchor>
          </objectPr>
        </oleObject>
      </mc:Choice>
      <mc:Fallback>
        <oleObject progId="Equation.3" shapeId="1028" r:id="rId10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4"/>
  <sheetViews>
    <sheetView workbookViewId="0">
      <selection activeCell="E26" sqref="E26"/>
    </sheetView>
  </sheetViews>
  <sheetFormatPr defaultRowHeight="12.75" x14ac:dyDescent="0.2"/>
  <sheetData>
    <row r="1" spans="1:9" ht="15.75" x14ac:dyDescent="0.25">
      <c r="A1" s="5" t="s">
        <v>31</v>
      </c>
    </row>
    <row r="2" spans="1:9" ht="15.75" x14ac:dyDescent="0.25">
      <c r="A2" s="5"/>
    </row>
    <row r="3" spans="1:9" x14ac:dyDescent="0.2">
      <c r="A3" s="9" t="s">
        <v>32</v>
      </c>
      <c r="B3" s="12" t="s">
        <v>33</v>
      </c>
      <c r="C3" s="10"/>
      <c r="D3" s="12" t="s">
        <v>34</v>
      </c>
      <c r="E3" s="11" t="s">
        <v>35</v>
      </c>
    </row>
    <row r="4" spans="1:9" x14ac:dyDescent="0.2">
      <c r="A4" s="6">
        <v>1</v>
      </c>
      <c r="B4" s="13">
        <v>60.3</v>
      </c>
      <c r="C4" s="7">
        <v>57.37</v>
      </c>
      <c r="D4" s="13">
        <f t="shared" ref="D4:D9" si="0">+B4-C4</f>
        <v>2.9299999999999997</v>
      </c>
      <c r="E4" s="8">
        <f t="shared" ref="E4:E9" si="1">+D4*D4</f>
        <v>8.5848999999999975</v>
      </c>
    </row>
    <row r="5" spans="1:9" x14ac:dyDescent="0.2">
      <c r="A5" s="6">
        <v>2</v>
      </c>
      <c r="B5" s="13">
        <v>55.11</v>
      </c>
      <c r="C5" s="7">
        <v>51.6</v>
      </c>
      <c r="D5" s="13">
        <f t="shared" si="0"/>
        <v>3.509999999999998</v>
      </c>
      <c r="E5" s="8">
        <f t="shared" si="1"/>
        <v>12.320099999999986</v>
      </c>
    </row>
    <row r="6" spans="1:9" x14ac:dyDescent="0.2">
      <c r="A6" s="6">
        <v>3</v>
      </c>
      <c r="B6" s="13">
        <v>50.74</v>
      </c>
      <c r="C6" s="7">
        <v>53.2</v>
      </c>
      <c r="D6" s="13">
        <f t="shared" si="0"/>
        <v>-2.4600000000000009</v>
      </c>
      <c r="E6" s="8">
        <f t="shared" si="1"/>
        <v>6.0516000000000041</v>
      </c>
    </row>
    <row r="7" spans="1:9" x14ac:dyDescent="0.2">
      <c r="A7" s="6">
        <v>4</v>
      </c>
      <c r="B7" s="13">
        <v>51.03</v>
      </c>
      <c r="C7" s="7">
        <v>53.82</v>
      </c>
      <c r="D7" s="13">
        <f t="shared" si="0"/>
        <v>-2.7899999999999991</v>
      </c>
      <c r="E7" s="8">
        <f t="shared" si="1"/>
        <v>7.7840999999999951</v>
      </c>
    </row>
    <row r="8" spans="1:9" x14ac:dyDescent="0.2">
      <c r="A8" s="6">
        <v>5</v>
      </c>
      <c r="B8" s="13">
        <v>54.3</v>
      </c>
      <c r="C8" s="7">
        <v>58.24</v>
      </c>
      <c r="D8" s="13">
        <f t="shared" si="0"/>
        <v>-3.9400000000000048</v>
      </c>
      <c r="E8" s="8">
        <f t="shared" si="1"/>
        <v>15.523600000000037</v>
      </c>
    </row>
    <row r="9" spans="1:9" x14ac:dyDescent="0.2">
      <c r="A9" s="6">
        <v>6</v>
      </c>
      <c r="B9" s="13">
        <v>54</v>
      </c>
      <c r="C9" s="7">
        <v>57.7</v>
      </c>
      <c r="D9" s="13">
        <f t="shared" si="0"/>
        <v>-3.7000000000000028</v>
      </c>
      <c r="E9" s="8">
        <f t="shared" si="1"/>
        <v>13.690000000000021</v>
      </c>
      <c r="G9" t="s">
        <v>36</v>
      </c>
      <c r="H9">
        <f>AVERAGE(B4:C9)</f>
        <v>54.784166666666664</v>
      </c>
    </row>
    <row r="10" spans="1:9" x14ac:dyDescent="0.2">
      <c r="A10" s="9" t="s">
        <v>13</v>
      </c>
      <c r="B10" s="10"/>
      <c r="C10" s="10"/>
      <c r="D10" s="10"/>
      <c r="E10" s="11">
        <f>SUM(E4:E9)</f>
        <v>63.954300000000039</v>
      </c>
    </row>
    <row r="14" spans="1:9" x14ac:dyDescent="0.2">
      <c r="E14" s="4">
        <f>+SQRT(E10/12)</f>
        <v>2.3085764011615475</v>
      </c>
      <c r="F14" t="s">
        <v>28</v>
      </c>
      <c r="H14" s="4">
        <f>+E14*100/H9</f>
        <v>4.213948192747079</v>
      </c>
      <c r="I14" t="s">
        <v>29</v>
      </c>
    </row>
  </sheetData>
  <phoneticPr fontId="0" type="noConversion"/>
  <pageMargins left="0.75" right="0.75" top="1" bottom="1" header="0" footer="0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2049" r:id="rId4">
          <objectPr defaultSize="0" autoPict="0" r:id="rId5">
            <anchor moveWithCells="1">
              <from>
                <xdr:col>0</xdr:col>
                <xdr:colOff>0</xdr:colOff>
                <xdr:row>10</xdr:row>
                <xdr:rowOff>104775</xdr:rowOff>
              </from>
              <to>
                <xdr:col>3</xdr:col>
                <xdr:colOff>371475</xdr:colOff>
                <xdr:row>14</xdr:row>
                <xdr:rowOff>133350</xdr:rowOff>
              </to>
            </anchor>
          </objectPr>
        </oleObject>
      </mc:Choice>
      <mc:Fallback>
        <oleObject progId="Equation.3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Ark1</vt:lpstr>
      <vt:lpstr>Ark3</vt:lpstr>
      <vt:lpstr>Ark2</vt:lpstr>
    </vt:vector>
  </TitlesOfParts>
  <Company>DVI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Eystein Oveland</cp:lastModifiedBy>
  <cp:lastPrinted>2008-06-30T11:53:05Z</cp:lastPrinted>
  <dcterms:created xsi:type="dcterms:W3CDTF">2008-06-30T07:46:15Z</dcterms:created>
  <dcterms:modified xsi:type="dcterms:W3CDTF">2022-04-26T06:00:30Z</dcterms:modified>
</cp:coreProperties>
</file>